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5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<sst xmlns="http://schemas.openxmlformats.org/spreadsheetml/2006/main" count="483" uniqueCount="275">
  <si>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</si>
  <si>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</si>
  <si>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</si>
  <si>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</si>
  <si>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</si>
  <si>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</si>
  <si>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</si>
  <si>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</si>
  <si>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</si>
  <si>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</si>
  <si>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</si>
  <si>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</si>
  <si>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</si>
  <si>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</si>
  <si>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</si>
  <si>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</si>
  <si>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</si>
  <si>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</si>
  <si>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</si>
  <si>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</si>
  <si>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</si>
  <si>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</si>
  <si>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</si>
  <si>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</si>
  <si>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</si>
  <si>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</si>
  <si>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</si>
  <si>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</si>
  <si>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</si>
  <si>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</si>
  <si>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</si>
  <si>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</si>
  <si>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</si>
  <si>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</si>
  <si>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</si>
  <si>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</si>
  <si>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</si>
  <si>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</si>
  <si>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</si>
  <si>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</si>
  <si>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</si>
  <si>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</si>
  <si>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</si>
  <si>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</si>
  <si>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</si>
  <si>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</si>
  <si>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</si>
  <si>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</si>
  <si>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</si>
  <si>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</si>
  <si>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</si>
  <si>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</si>
  <si>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</si>
  <si>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</si>
  <si>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</si>
  <si>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</si>
  <si>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</si>
  <si>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</si>
  <si>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</si>
  <si>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</si>
  <si>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</si>
  <si>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</si>
  <si>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</si>
  <si>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</si>
  <si>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</si>
  <si>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</si>
  <si>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</si>
  <si>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</si>
  <si>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</si>
  <si>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</si>
  <si>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</si>
  <si>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</si>
  <si>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</si>
  <si>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</si>
  <si>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</si>
  <si>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</si>
  <si>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</si>
  <si>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</si>
  <si>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</si>
  <si>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</si>
  <si>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</si>
  <si>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</si>
  <si>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</si>
  <si>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</si>
  <si>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</si>
  <si>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</si>
  <si>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</si>
  <si>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</si>
  <si>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</si>
  <si>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</si>
  <si>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</si>
  <si>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</si>
  <si>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</si>
  <si>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</si>
  <si>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</si>
  <si>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</si>
  <si>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</si>
  <si>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</si>
  <si>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</si>
  <si>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</si>
  <si>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</si>
  <si>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</si>
  <si>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</si>
  <si>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</si>
  <si>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</si>
  <si>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</si>
  <si>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</si>
  <si>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</si>
  <si>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</si>
  <si>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</si>
  <si>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</si>
  <si>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</si>
  <si>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</si>
  <si>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</si>
  <si>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</si>
  <si>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</si>
  <si>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</si>
  <si>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</si>
  <si>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</si>
  <si>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</si>
  <si>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</si>
  <si>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</si>
  <si>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</si>
  <si>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</si>
  <si>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</si>
  <si>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</si>
  <si>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</si>
  <si>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</si>
  <si>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</si>
  <si>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</si>
  <si>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</si>
  <si>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</si>
  <si>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</si>
  <si>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</si>
  <si>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</si>
  <si>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</si>
  <si>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</si>
  <si>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</si>
  <si>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</si>
  <si>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</si>
  <si>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</si>
  <si>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</si>
  <si>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</si>
  <si>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</si>
  <si>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</si>
  <si>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</si>
  <si>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</si>
  <si>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</si>
  <si>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</si>
  <si>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</si>
  <si>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</si>
  <si>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</si>
  <si>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</si>
  <si>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</si>
  <si>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</si>
  <si>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</si>
  <si>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</si>
  <si>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</si>
  <si>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</si>
  <si>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</si>
  <si>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</si>
  <si>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</si>
  <si>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</si>
  <si>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</si>
  <si>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</si>
  <si>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</si>
  <si>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</si>
  <si>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</si>
  <si>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</si>
  <si>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</si>
  <si>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</si>
  <si>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</si>
  <si>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</si>
  <si>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</si>
  <si>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</si>
  <si>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</si>
  <si>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</si>
  <si>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</si>
  <si>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</si>
  <si>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</si>
  <si>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</si>
  <si>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</si>
  <si>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</si>
  <si>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</si>
  <si>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</si>
  <si>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</si>
  <si>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</si>
  <si>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</si>
  <si>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</si>
  <si>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</si>
  <si>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</si>
  <si>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</si>
  <si>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</si>
  <si>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</si>
  <si>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</si>
  <si>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</si>
  <si>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</si>
  <si>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</si>
  <si>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</si>
  <si>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</si>
  <si>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</si>
  <si>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</si>
  <si>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</si>
  <si>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</si>
  <si>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</si>
  <si>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</si>
  <si>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</si>
  <si>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</si>
  <si>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</si>
  <si>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</si>
  <si>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</si>
  <si>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</si>
  <si>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</si>
  <si>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</si>
  <si>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</si>
  <si>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</si>
  <si>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</si>
  <si>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</si>
  <si>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</si>
  <si>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</si>
  <si>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</si>
  <si>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</si>
  <si>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</si>
  <si>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</si>
  <si>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</si>
  <si>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</si>
  <si>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</si>
  <si>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</si>
  <si>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</si>
  <si>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</si>
  <si>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</si>
  <si>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</si>
  <si>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</si>
  <si>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</si>
  <si>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</si>
  <si>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</si>
  <si>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</si>
  <si>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</si>
  <si>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</si>
  <si>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</si>
  <si>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</si>
  <si>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</si>
  <si>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</si>
  <si>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</si>
  <si>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</si>
  <si>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</si>
  <si>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ГБОУ НПО РО ПУ № 5</t>
  </si>
  <si>
    <t>Греховодова М.Н.</t>
  </si>
  <si>
    <t>01 июня 2015 г.</t>
  </si>
  <si>
    <t>Л.Э. Цагикян</t>
  </si>
  <si>
    <t>3.Средства во временном распоряжении</t>
  </si>
  <si>
    <t>01.06.2015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</si>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</sst>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36" borderId="23" xfId="0" applyFont="1" applyFill="1" applyBorder="1" applyAlignment="1">
      <alignment horizontal="left" wrapText="1"/>
    </xf>
    <xf numFmtId="49" fontId="3" fillId="36" borderId="24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/>
    </xf>
    <xf numFmtId="49" fontId="3" fillId="36" borderId="28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 indent="2"/>
    </xf>
    <xf numFmtId="49" fontId="3" fillId="36" borderId="30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 indent="1"/>
    </xf>
    <xf numFmtId="49" fontId="3" fillId="36" borderId="13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 horizontal="left" wrapText="1" indent="2"/>
    </xf>
    <xf numFmtId="0" fontId="3" fillId="36" borderId="29" xfId="0" applyFont="1" applyFill="1" applyBorder="1" applyAlignment="1">
      <alignment horizontal="left" wrapText="1" indent="2"/>
    </xf>
    <xf numFmtId="49" fontId="3" fillId="36" borderId="33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left" wrapText="1" indent="2"/>
    </xf>
    <xf numFmtId="49" fontId="3" fillId="36" borderId="35" xfId="0" applyNumberFormat="1" applyFont="1" applyFill="1" applyBorder="1" applyAlignment="1">
      <alignment horizontal="center" wrapText="1"/>
    </xf>
    <xf numFmtId="49" fontId="3" fillId="36" borderId="1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/>
    </xf>
    <xf numFmtId="49" fontId="3" fillId="36" borderId="17" xfId="0" applyNumberFormat="1" applyFont="1" applyFill="1" applyBorder="1" applyAlignment="1">
      <alignment horizontal="center"/>
    </xf>
    <xf numFmtId="49" fontId="3" fillId="36" borderId="37" xfId="0" applyNumberFormat="1" applyFont="1" applyFill="1" applyBorder="1" applyAlignment="1">
      <alignment horizontal="center"/>
    </xf>
    <xf numFmtId="49" fontId="3" fillId="36" borderId="38" xfId="0" applyNumberFormat="1" applyFont="1" applyFill="1" applyBorder="1" applyAlignment="1">
      <alignment horizontal="center" wrapText="1"/>
    </xf>
    <xf numFmtId="49" fontId="3" fillId="36" borderId="39" xfId="0" applyNumberFormat="1" applyFont="1" applyFill="1" applyBorder="1" applyAlignment="1">
      <alignment horizontal="center" wrapText="1"/>
    </xf>
    <xf numFmtId="49" fontId="3" fillId="36" borderId="40" xfId="0" applyNumberFormat="1" applyFont="1" applyFill="1" applyBorder="1" applyAlignment="1">
      <alignment horizontal="center"/>
    </xf>
    <xf numFmtId="49" fontId="3" fillId="36" borderId="4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wrapText="1"/>
    </xf>
    <xf numFmtId="49" fontId="3" fillId="36" borderId="1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left" wrapText="1" indent="3"/>
    </xf>
    <xf numFmtId="0" fontId="5" fillId="36" borderId="29" xfId="0" applyFont="1" applyFill="1" applyBorder="1" applyAlignment="1">
      <alignment horizontal="left" wrapText="1"/>
    </xf>
    <xf numFmtId="0" fontId="3" fillId="36" borderId="42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/>
    </xf>
    <xf numFmtId="49" fontId="3" fillId="36" borderId="43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left" wrapText="1" indent="1"/>
    </xf>
    <xf numFmtId="49" fontId="3" fillId="36" borderId="30" xfId="0" applyNumberFormat="1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left" wrapText="1" indent="3"/>
    </xf>
    <xf numFmtId="49" fontId="3" fillId="36" borderId="2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 indent="2"/>
    </xf>
    <xf numFmtId="49" fontId="3" fillId="36" borderId="32" xfId="0" applyNumberFormat="1" applyFont="1" applyFill="1" applyBorder="1" applyAlignment="1">
      <alignment horizontal="center" wrapText="1"/>
    </xf>
    <xf numFmtId="49" fontId="3" fillId="36" borderId="16" xfId="0" applyNumberFormat="1" applyFont="1" applyFill="1" applyBorder="1" applyAlignment="1">
      <alignment horizontal="center" wrapText="1"/>
    </xf>
    <xf numFmtId="164" fontId="3" fillId="36" borderId="18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/>
    </xf>
    <xf numFmtId="164" fontId="3" fillId="36" borderId="44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25" xfId="0" applyNumberFormat="1" applyFont="1" applyFill="1" applyBorder="1" applyAlignment="1">
      <alignment horizontal="center"/>
    </xf>
    <xf numFmtId="164" fontId="3" fillId="36" borderId="26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 wrapText="1"/>
    </xf>
    <xf numFmtId="164" fontId="3" fillId="36" borderId="46" xfId="0" applyNumberFormat="1" applyFont="1" applyFill="1" applyBorder="1" applyAlignment="1">
      <alignment horizontal="center"/>
    </xf>
    <xf numFmtId="164" fontId="3" fillId="36" borderId="32" xfId="0" applyNumberFormat="1" applyFont="1" applyFill="1" applyBorder="1" applyAlignment="1">
      <alignment horizontal="center"/>
    </xf>
    <xf numFmtId="164" fontId="3" fillId="36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37" borderId="0" xfId="0" applyFont="1" applyFill="1" applyAlignment="1">
      <alignment/>
    </xf>
    <xf numFmtId="164" fontId="3" fillId="36" borderId="51" xfId="0" applyNumberFormat="1" applyFont="1" applyFill="1" applyBorder="1" applyAlignment="1">
      <alignment horizontal="center"/>
    </xf>
    <xf numFmtId="164" fontId="3" fillId="36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16" borderId="39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>
      <alignment horizontal="right"/>
    </xf>
    <xf numFmtId="164" fontId="3" fillId="38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39" borderId="26" xfId="0" applyNumberFormat="1" applyFont="1" applyFill="1" applyBorder="1" applyAlignment="1">
      <alignment horizontal="right"/>
    </xf>
    <xf numFmtId="164" fontId="3" fillId="39" borderId="52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 applyProtection="1">
      <alignment horizontal="right"/>
      <protection/>
    </xf>
    <xf numFmtId="164" fontId="3" fillId="38" borderId="46" xfId="0" applyNumberFormat="1" applyFont="1" applyFill="1" applyBorder="1" applyAlignment="1" applyProtection="1">
      <alignment horizontal="right"/>
      <protection/>
    </xf>
    <xf numFmtId="164" fontId="3" fillId="39" borderId="26" xfId="0" applyNumberFormat="1" applyFont="1" applyFill="1" applyBorder="1" applyAlignment="1" applyProtection="1">
      <alignment horizontal="right"/>
      <protection/>
    </xf>
    <xf numFmtId="164" fontId="3" fillId="39" borderId="52" xfId="0" applyNumberFormat="1" applyFont="1" applyFill="1" applyBorder="1" applyAlignment="1" applyProtection="1">
      <alignment horizontal="right"/>
      <protection/>
    </xf>
    <xf numFmtId="164" fontId="3" fillId="39" borderId="10" xfId="0" applyNumberFormat="1" applyFont="1" applyFill="1" applyBorder="1" applyAlignment="1" applyProtection="1">
      <alignment horizontal="right"/>
      <protection/>
    </xf>
    <xf numFmtId="164" fontId="3" fillId="39" borderId="54" xfId="0" applyNumberFormat="1" applyFont="1" applyFill="1" applyBorder="1" applyAlignment="1" applyProtection="1">
      <alignment horizontal="right"/>
      <protection/>
    </xf>
    <xf numFmtId="164" fontId="3" fillId="38" borderId="26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39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164" fontId="3" fillId="38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38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39" borderId="10" xfId="0" applyNumberFormat="1" applyFont="1" applyFill="1" applyBorder="1" applyAlignment="1">
      <alignment horizontal="right"/>
    </xf>
    <xf numFmtId="164" fontId="3" fillId="39" borderId="51" xfId="0" applyNumberFormat="1" applyFont="1" applyFill="1" applyBorder="1" applyAlignment="1">
      <alignment horizontal="right"/>
    </xf>
    <xf numFmtId="164" fontId="3" fillId="18" borderId="55" xfId="0" applyNumberFormat="1" applyFont="1" applyFill="1" applyBorder="1" applyAlignment="1">
      <alignment horizontal="right"/>
    </xf>
    <xf numFmtId="164" fontId="3" fillId="16" borderId="43" xfId="0" applyNumberFormat="1" applyFont="1" applyFill="1" applyBorder="1" applyAlignment="1">
      <alignment horizontal="right"/>
    </xf>
    <xf numFmtId="164" fontId="3" fillId="16" borderId="25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right"/>
      <protection locked="0"/>
    </xf>
    <xf numFmtId="164" fontId="3" fillId="33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39" borderId="45" xfId="0" applyNumberFormat="1" applyFont="1" applyFill="1" applyBorder="1" applyAlignment="1" applyProtection="1">
      <alignment horizontal="right"/>
      <protection/>
    </xf>
    <xf numFmtId="164" fontId="3" fillId="39" borderId="46" xfId="0" applyNumberFormat="1" applyFont="1" applyFill="1" applyBorder="1" applyAlignment="1" applyProtection="1">
      <alignment horizontal="right"/>
      <protection/>
    </xf>
    <xf numFmtId="164" fontId="3" fillId="39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4" t="s">
        <v>237</v>
      </c>
      <c r="B1" s="185"/>
      <c r="C1" s="185"/>
      <c r="D1" s="185"/>
      <c r="E1" s="185"/>
      <c r="F1" s="185"/>
      <c r="G1" s="185"/>
      <c r="H1" s="185"/>
      <c r="I1" s="185"/>
      <c r="J1" s="1"/>
    </row>
    <row r="2" spans="1:9" ht="15" customHeight="1">
      <c r="A2" s="186" t="s">
        <v>238</v>
      </c>
      <c r="B2" s="187"/>
      <c r="C2" s="187"/>
      <c r="D2" s="187"/>
      <c r="E2" s="187"/>
      <c r="F2" s="187"/>
      <c r="G2" s="187"/>
      <c r="H2" s="187"/>
      <c r="I2" s="187"/>
    </row>
    <row r="3" spans="1:10" ht="13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214</v>
      </c>
      <c r="J4" s="118" t="s">
        <v>1</v>
      </c>
      <c r="K4">
        <v>3</v>
      </c>
    </row>
    <row r="5" spans="1:11" ht="13.5" customHeight="1">
      <c r="A5" s="4"/>
      <c r="B5" s="4"/>
      <c r="C5" s="4"/>
      <c r="D5" s="11" t="s">
        <v>201</v>
      </c>
      <c r="E5" s="188" t="s">
        <v>248</v>
      </c>
      <c r="F5" s="188"/>
      <c r="G5" s="110"/>
      <c r="H5" s="110"/>
      <c r="I5" s="123" t="s">
        <v>215</v>
      </c>
      <c r="J5" s="168">
        <v>42156</v>
      </c>
      <c r="K5">
        <v>500</v>
      </c>
    </row>
    <row r="6" spans="1:11" s="8" customFormat="1" ht="12.75">
      <c r="A6" s="6" t="s">
        <v>2</v>
      </c>
      <c r="B6" s="189" t="s">
        <v>246</v>
      </c>
      <c r="C6" s="189"/>
      <c r="D6" s="189"/>
      <c r="E6" s="189"/>
      <c r="F6" s="189"/>
      <c r="G6" s="189"/>
      <c r="H6" s="189"/>
      <c r="I6" s="7" t="s">
        <v>216</v>
      </c>
      <c r="J6" s="119"/>
      <c r="K6" s="8" t="s">
        <v>251</v>
      </c>
    </row>
    <row r="7" spans="1:10" s="8" customFormat="1" ht="12.75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19"/>
    </row>
    <row r="8" spans="1:11" s="8" customFormat="1" ht="12.75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245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216</v>
      </c>
      <c r="J9" s="120"/>
    </row>
    <row r="10" spans="1:11" ht="12.75">
      <c r="A10" s="10" t="s">
        <v>6</v>
      </c>
      <c r="B10" s="190"/>
      <c r="C10" s="190"/>
      <c r="D10" s="190"/>
      <c r="E10" s="190"/>
      <c r="F10" s="190"/>
      <c r="G10" s="190"/>
      <c r="H10" s="190"/>
      <c r="I10" s="11" t="s">
        <v>7</v>
      </c>
      <c r="J10" s="120"/>
      <c r="K10">
        <v>6168001365</v>
      </c>
    </row>
    <row r="11" spans="1:10" ht="12.75">
      <c r="A11" s="10" t="s">
        <v>8</v>
      </c>
      <c r="B11" s="191" t="s">
        <v>250</v>
      </c>
      <c r="C11" s="191"/>
      <c r="D11" s="191"/>
      <c r="E11" s="191"/>
      <c r="F11" s="191"/>
      <c r="G11" s="191"/>
      <c r="H11" s="191"/>
      <c r="I11" s="11"/>
      <c r="J11" s="121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217</v>
      </c>
      <c r="J13" s="122" t="s">
        <v>11</v>
      </c>
    </row>
    <row r="14" spans="1:10" ht="14.25" customHeight="1">
      <c r="A14" s="177" t="s">
        <v>12</v>
      </c>
      <c r="B14" s="177"/>
      <c r="C14" s="177"/>
      <c r="D14" s="177"/>
      <c r="E14" s="177"/>
      <c r="F14" s="177"/>
      <c r="G14" s="177"/>
      <c r="H14" s="177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254</v>
      </c>
      <c r="B21" s="46" t="s">
        <v>41</v>
      </c>
      <c r="C21" s="47"/>
      <c r="D21" s="128">
        <f aca="true" t="shared" si="0" ref="D21:J21">D22+D25+D26+D27+D31+D40</f>
        <v>0</v>
      </c>
      <c r="E21" s="128">
        <f t="shared" si="0"/>
        <v>0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0</v>
      </c>
      <c r="J21" s="129">
        <f t="shared" si="0"/>
        <v>0</v>
      </c>
    </row>
    <row r="22" spans="1:10" ht="12.75">
      <c r="A22" s="52" t="s">
        <v>255</v>
      </c>
      <c r="B22" s="53" t="s">
        <v>42</v>
      </c>
      <c r="C22" s="48" t="s">
        <v>43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44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45</v>
      </c>
      <c r="B24" s="55" t="s">
        <v>236</v>
      </c>
      <c r="C24" s="48" t="s">
        <v>43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256</v>
      </c>
      <c r="B25" s="53" t="s">
        <v>47</v>
      </c>
      <c r="C25" s="48" t="s">
        <v>48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4">
      <c r="A26" s="56" t="s">
        <v>49</v>
      </c>
      <c r="B26" s="53" t="s">
        <v>50</v>
      </c>
      <c r="C26" s="48" t="s">
        <v>51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257</v>
      </c>
      <c r="B27" s="53" t="s">
        <v>52</v>
      </c>
      <c r="C27" s="48" t="s">
        <v>53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54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55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54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229</v>
      </c>
      <c r="B33" s="55" t="s">
        <v>63</v>
      </c>
      <c r="C33" s="48" t="s">
        <v>218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230</v>
      </c>
      <c r="B34" s="55" t="s">
        <v>219</v>
      </c>
      <c r="C34" s="48" t="s">
        <v>224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231</v>
      </c>
      <c r="B35" s="55" t="s">
        <v>220</v>
      </c>
      <c r="C35" s="48" t="s">
        <v>225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232</v>
      </c>
      <c r="B36" s="55" t="s">
        <v>221</v>
      </c>
      <c r="C36" s="48" t="s">
        <v>226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233</v>
      </c>
      <c r="B37" s="53" t="s">
        <v>64</v>
      </c>
      <c r="C37" s="48" t="s">
        <v>168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234</v>
      </c>
      <c r="B38" s="53" t="s">
        <v>222</v>
      </c>
      <c r="C38" s="48" t="s">
        <v>227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235</v>
      </c>
      <c r="B39" s="53" t="s">
        <v>223</v>
      </c>
      <c r="C39" s="48" t="s">
        <v>228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259</v>
      </c>
      <c r="B40" s="53" t="s">
        <v>65</v>
      </c>
      <c r="C40" s="59" t="s">
        <v>66</v>
      </c>
      <c r="D40" s="136">
        <f aca="true" t="shared" si="6" ref="D40:J40">SUM(D42:D45)</f>
        <v>0</v>
      </c>
      <c r="E40" s="136">
        <f t="shared" si="6"/>
        <v>0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0</v>
      </c>
      <c r="J40" s="137">
        <f t="shared" si="6"/>
        <v>0</v>
      </c>
    </row>
    <row r="41" spans="1:10" ht="9.75" customHeight="1">
      <c r="A41" s="49" t="s">
        <v>44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46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260</v>
      </c>
      <c r="B43" s="55" t="s">
        <v>68</v>
      </c>
      <c r="C43" s="48" t="s">
        <v>66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7" t="s">
        <v>73</v>
      </c>
      <c r="B46" s="177"/>
      <c r="C46" s="177"/>
      <c r="D46" s="177"/>
      <c r="E46" s="177"/>
      <c r="F46" s="177"/>
      <c r="G46" s="177"/>
      <c r="H46" s="177"/>
      <c r="I46" s="5"/>
      <c r="J46" s="14" t="s">
        <v>243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252</v>
      </c>
      <c r="B53" s="70" t="s">
        <v>74</v>
      </c>
      <c r="C53" s="71"/>
      <c r="D53" s="128">
        <f aca="true" t="shared" si="7" ref="D53:J53">D55+D60+D68+D72+D83+D87+D91+D92+D98</f>
        <v>0</v>
      </c>
      <c r="E53" s="128">
        <f t="shared" si="7"/>
        <v>0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0</v>
      </c>
      <c r="J53" s="129">
        <f t="shared" si="7"/>
        <v>0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0</v>
      </c>
    </row>
    <row r="56" spans="1:10" ht="9.75" customHeight="1">
      <c r="A56" s="67" t="s">
        <v>54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/>
      <c r="E57" s="132"/>
      <c r="F57" s="133"/>
      <c r="G57" s="133"/>
      <c r="H57" s="133"/>
      <c r="I57" s="134">
        <f>SUM(E57:H57)</f>
        <v>0</v>
      </c>
      <c r="J57" s="135">
        <f>D57-I57</f>
        <v>0</v>
      </c>
    </row>
    <row r="58" spans="1:10" ht="12.75">
      <c r="A58" s="60" t="s">
        <v>261</v>
      </c>
      <c r="B58" s="53" t="s">
        <v>82</v>
      </c>
      <c r="C58" s="73" t="s">
        <v>83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/>
      <c r="E59" s="132"/>
      <c r="F59" s="133"/>
      <c r="G59" s="133"/>
      <c r="H59" s="133"/>
      <c r="I59" s="134">
        <f>SUM(E59:H59)</f>
        <v>0</v>
      </c>
      <c r="J59" s="135">
        <f>D59-I59</f>
        <v>0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0</v>
      </c>
      <c r="E60" s="142">
        <f t="shared" si="9"/>
        <v>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0</v>
      </c>
      <c r="J60" s="131">
        <f t="shared" si="9"/>
        <v>0</v>
      </c>
    </row>
    <row r="61" spans="1:10" ht="9.75" customHeight="1">
      <c r="A61" s="67" t="s">
        <v>54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/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0</v>
      </c>
    </row>
    <row r="63" spans="1:10" ht="12.75">
      <c r="A63" s="60" t="s">
        <v>93</v>
      </c>
      <c r="B63" s="53" t="s">
        <v>94</v>
      </c>
      <c r="C63" s="73" t="s">
        <v>95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96</v>
      </c>
      <c r="B64" s="53" t="s">
        <v>97</v>
      </c>
      <c r="C64" s="73" t="s">
        <v>98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/>
      <c r="E66" s="132"/>
      <c r="F66" s="133"/>
      <c r="G66" s="133"/>
      <c r="H66" s="133"/>
      <c r="I66" s="134">
        <f t="shared" si="10"/>
        <v>0</v>
      </c>
      <c r="J66" s="135">
        <f t="shared" si="11"/>
        <v>0</v>
      </c>
    </row>
    <row r="67" spans="1:10" ht="12.75">
      <c r="A67" s="60" t="s">
        <v>105</v>
      </c>
      <c r="B67" s="53" t="s">
        <v>106</v>
      </c>
      <c r="C67" s="73" t="s">
        <v>107</v>
      </c>
      <c r="D67" s="133"/>
      <c r="E67" s="132"/>
      <c r="F67" s="133"/>
      <c r="G67" s="133"/>
      <c r="H67" s="133"/>
      <c r="I67" s="134">
        <f t="shared" si="10"/>
        <v>0</v>
      </c>
      <c r="J67" s="135">
        <f t="shared" si="11"/>
        <v>0</v>
      </c>
    </row>
    <row r="68" spans="1:10" ht="12.75">
      <c r="A68" s="74" t="s">
        <v>253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54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262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54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119</v>
      </c>
      <c r="B75" s="55" t="s">
        <v>83</v>
      </c>
      <c r="C75" s="73" t="s">
        <v>120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242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2" t="s">
        <v>263</v>
      </c>
      <c r="B83" s="55" t="s">
        <v>109</v>
      </c>
      <c r="C83" s="73" t="s">
        <v>121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54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122</v>
      </c>
      <c r="B85" s="55" t="s">
        <v>115</v>
      </c>
      <c r="C85" s="73" t="s">
        <v>123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124</v>
      </c>
      <c r="B86" s="53" t="s">
        <v>125</v>
      </c>
      <c r="C86" s="75" t="s">
        <v>126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264</v>
      </c>
      <c r="B87" s="53" t="s">
        <v>116</v>
      </c>
      <c r="C87" s="73" t="s">
        <v>127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54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128</v>
      </c>
      <c r="B89" s="55" t="s">
        <v>120</v>
      </c>
      <c r="C89" s="73" t="s">
        <v>129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130</v>
      </c>
      <c r="B90" s="55" t="s">
        <v>131</v>
      </c>
      <c r="C90" s="73" t="s">
        <v>132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265</v>
      </c>
      <c r="B91" s="53" t="s">
        <v>121</v>
      </c>
      <c r="C91" s="75" t="s">
        <v>133</v>
      </c>
      <c r="D91" s="147"/>
      <c r="E91" s="132"/>
      <c r="F91" s="133"/>
      <c r="G91" s="133"/>
      <c r="H91" s="133"/>
      <c r="I91" s="134">
        <f>SUM(E91:H91)</f>
        <v>0</v>
      </c>
      <c r="J91" s="135">
        <f>D91-I91</f>
        <v>0</v>
      </c>
    </row>
    <row r="92" spans="1:10" ht="24">
      <c r="A92" s="56" t="s">
        <v>266</v>
      </c>
      <c r="B92" s="55" t="s">
        <v>127</v>
      </c>
      <c r="C92" s="73" t="s">
        <v>134</v>
      </c>
      <c r="D92" s="142">
        <f aca="true" t="shared" si="16" ref="D92:J92">SUM(D94:D97)</f>
        <v>0</v>
      </c>
      <c r="E92" s="142">
        <f t="shared" si="16"/>
        <v>0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0</v>
      </c>
      <c r="J92" s="131">
        <f t="shared" si="16"/>
        <v>0</v>
      </c>
    </row>
    <row r="93" spans="1:10" ht="9.75" customHeight="1">
      <c r="A93" s="49" t="s">
        <v>54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267</v>
      </c>
      <c r="B94" s="55" t="s">
        <v>135</v>
      </c>
      <c r="C94" s="73" t="s">
        <v>136</v>
      </c>
      <c r="D94" s="133"/>
      <c r="E94" s="132"/>
      <c r="F94" s="133"/>
      <c r="G94" s="133"/>
      <c r="H94" s="133"/>
      <c r="I94" s="134">
        <f>SUM(E94:H94)</f>
        <v>0</v>
      </c>
      <c r="J94" s="135">
        <f>D94-I94</f>
        <v>0</v>
      </c>
    </row>
    <row r="95" spans="1:10" ht="12.75">
      <c r="A95" s="76" t="s">
        <v>137</v>
      </c>
      <c r="B95" s="55" t="s">
        <v>129</v>
      </c>
      <c r="C95" s="73" t="s">
        <v>138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139</v>
      </c>
      <c r="B96" s="55" t="s">
        <v>132</v>
      </c>
      <c r="C96" s="73" t="s">
        <v>140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141</v>
      </c>
      <c r="B97" s="53" t="s">
        <v>142</v>
      </c>
      <c r="C97" s="73" t="s">
        <v>143</v>
      </c>
      <c r="D97" s="133"/>
      <c r="E97" s="132"/>
      <c r="F97" s="133"/>
      <c r="G97" s="133"/>
      <c r="H97" s="133"/>
      <c r="I97" s="134">
        <f>SUM(E97:H97)</f>
        <v>0</v>
      </c>
      <c r="J97" s="135">
        <f>D97-I97</f>
        <v>0</v>
      </c>
    </row>
    <row r="98" spans="1:10" ht="24">
      <c r="A98" s="56" t="s">
        <v>268</v>
      </c>
      <c r="B98" s="55" t="s">
        <v>144</v>
      </c>
      <c r="C98" s="73" t="s">
        <v>145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44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193</v>
      </c>
      <c r="B100" s="55" t="s">
        <v>146</v>
      </c>
      <c r="C100" s="73" t="s">
        <v>147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148</v>
      </c>
      <c r="B101" s="55" t="s">
        <v>149</v>
      </c>
      <c r="C101" s="73" t="s">
        <v>150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151</v>
      </c>
      <c r="B102" s="108" t="s">
        <v>152</v>
      </c>
      <c r="C102" s="109" t="s">
        <v>153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0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0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7" t="s">
        <v>155</v>
      </c>
      <c r="B106" s="177"/>
      <c r="C106" s="177"/>
      <c r="D106" s="177"/>
      <c r="E106" s="177"/>
      <c r="F106" s="177"/>
      <c r="G106" s="177"/>
      <c r="H106" s="177"/>
      <c r="J106" s="38" t="s">
        <v>156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269</v>
      </c>
      <c r="B113" s="46" t="s">
        <v>145</v>
      </c>
      <c r="C113" s="80"/>
      <c r="D113" s="153">
        <f>D115+D122+D127+D130+D141+D145</f>
        <v>0</v>
      </c>
      <c r="E113" s="153">
        <f>E115+E122+E127+E130+E141+E145</f>
        <v>0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157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270</v>
      </c>
      <c r="B115" s="85" t="s">
        <v>147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239</v>
      </c>
      <c r="B117" s="85" t="s">
        <v>159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160</v>
      </c>
      <c r="B118" s="88" t="s">
        <v>162</v>
      </c>
      <c r="C118" s="47" t="s">
        <v>163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271</v>
      </c>
      <c r="B119" s="88" t="s">
        <v>165</v>
      </c>
      <c r="C119" s="47" t="s">
        <v>166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161</v>
      </c>
      <c r="B120" s="88" t="s">
        <v>195</v>
      </c>
      <c r="C120" s="47" t="s">
        <v>163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240</v>
      </c>
      <c r="B121" s="88" t="s">
        <v>194</v>
      </c>
      <c r="C121" s="47" t="s">
        <v>166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167</v>
      </c>
      <c r="B122" s="85" t="s">
        <v>168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239</v>
      </c>
      <c r="B124" s="85" t="s">
        <v>170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161</v>
      </c>
      <c r="B125" s="85" t="s">
        <v>171</v>
      </c>
      <c r="C125" s="47" t="s">
        <v>172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164</v>
      </c>
      <c r="B126" s="88" t="s">
        <v>173</v>
      </c>
      <c r="C126" s="47" t="s">
        <v>174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175</v>
      </c>
      <c r="B127" s="88" t="s">
        <v>176</v>
      </c>
      <c r="C127" s="47"/>
      <c r="D127" s="157"/>
      <c r="E127" s="130">
        <f>E128+E129</f>
        <v>-95018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-95018</v>
      </c>
      <c r="J127" s="135">
        <f>D127-I127</f>
        <v>95018</v>
      </c>
    </row>
    <row r="128" spans="1:10" ht="12.75">
      <c r="A128" s="87" t="s">
        <v>177</v>
      </c>
      <c r="B128" s="88" t="s">
        <v>163</v>
      </c>
      <c r="C128" s="47" t="s">
        <v>178</v>
      </c>
      <c r="D128" s="98" t="s">
        <v>62</v>
      </c>
      <c r="E128" s="132">
        <f>ROUND((E21*(-1))+(E132*(-1)),2)</f>
        <v>-133024.84</v>
      </c>
      <c r="F128" s="132">
        <f>F21*(-1)+F132*(-1)</f>
        <v>0</v>
      </c>
      <c r="G128" s="133">
        <f>G21*(-1)+G132*(-1)</f>
        <v>0</v>
      </c>
      <c r="H128" s="99" t="s">
        <v>62</v>
      </c>
      <c r="I128" s="134">
        <f>SUM(E128:G128)</f>
        <v>-133024.84</v>
      </c>
      <c r="J128" s="101" t="s">
        <v>62</v>
      </c>
    </row>
    <row r="129" spans="1:10" ht="12.75">
      <c r="A129" s="87" t="s">
        <v>179</v>
      </c>
      <c r="B129" s="88" t="s">
        <v>172</v>
      </c>
      <c r="C129" s="47" t="s">
        <v>180</v>
      </c>
      <c r="D129" s="98" t="s">
        <v>62</v>
      </c>
      <c r="E129" s="132">
        <f>E53+E133*(-1)</f>
        <v>38006.84</v>
      </c>
      <c r="F129" s="132">
        <f>F53+F133*(-1)</f>
        <v>0</v>
      </c>
      <c r="G129" s="133">
        <f>G53+G133*(-1)</f>
        <v>0</v>
      </c>
      <c r="H129" s="99" t="s">
        <v>62</v>
      </c>
      <c r="I129" s="134">
        <f>SUM(E129:G129)</f>
        <v>38006.84</v>
      </c>
      <c r="J129" s="101" t="s">
        <v>62</v>
      </c>
    </row>
    <row r="130" spans="1:10" ht="24">
      <c r="A130" s="84" t="s">
        <v>196</v>
      </c>
      <c r="B130" s="82" t="s">
        <v>197</v>
      </c>
      <c r="C130" s="90"/>
      <c r="D130" s="157"/>
      <c r="E130" s="130">
        <f>E132+E133</f>
        <v>95018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95018</v>
      </c>
      <c r="J130" s="135">
        <f>D130-I130</f>
        <v>-95018</v>
      </c>
    </row>
    <row r="131" spans="1:10" ht="9.75" customHeight="1">
      <c r="A131" s="81" t="s">
        <v>54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272</v>
      </c>
      <c r="B132" s="85" t="s">
        <v>199</v>
      </c>
      <c r="C132" s="86" t="s">
        <v>178</v>
      </c>
      <c r="D132" s="132"/>
      <c r="E132" s="132">
        <v>133024.84</v>
      </c>
      <c r="F132" s="132"/>
      <c r="G132" s="158"/>
      <c r="H132" s="99" t="s">
        <v>62</v>
      </c>
      <c r="I132" s="134">
        <f>SUM(E132:G132)</f>
        <v>133024.84</v>
      </c>
      <c r="J132" s="126" t="s">
        <v>62</v>
      </c>
    </row>
    <row r="133" spans="1:10" ht="13.5" thickBot="1">
      <c r="A133" s="87" t="s">
        <v>198</v>
      </c>
      <c r="B133" s="62" t="s">
        <v>200</v>
      </c>
      <c r="C133" s="63" t="s">
        <v>180</v>
      </c>
      <c r="D133" s="149"/>
      <c r="E133" s="149">
        <v>-38006.84</v>
      </c>
      <c r="F133" s="149"/>
      <c r="G133" s="159"/>
      <c r="H133" s="107" t="s">
        <v>62</v>
      </c>
      <c r="I133" s="150">
        <f>SUM(E133:G133)</f>
        <v>-38006.84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181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273</v>
      </c>
      <c r="B141" s="46" t="s">
        <v>174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54</v>
      </c>
      <c r="B142" s="82"/>
      <c r="C142" s="86"/>
      <c r="D142" s="96"/>
      <c r="E142" s="96"/>
      <c r="F142" s="93"/>
      <c r="G142" s="92" t="s">
        <v>182</v>
      </c>
      <c r="H142" s="92"/>
      <c r="I142" s="92"/>
      <c r="J142" s="94"/>
    </row>
    <row r="143" spans="1:10" ht="22.5">
      <c r="A143" s="87" t="s">
        <v>183</v>
      </c>
      <c r="B143" s="85" t="s">
        <v>184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185</v>
      </c>
      <c r="B144" s="88" t="s">
        <v>186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274</v>
      </c>
      <c r="B145" s="88" t="s">
        <v>187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54</v>
      </c>
      <c r="B146" s="82"/>
      <c r="C146" s="86"/>
      <c r="D146" s="96"/>
      <c r="E146" s="96"/>
      <c r="F146" s="93"/>
      <c r="G146" s="92" t="s">
        <v>182</v>
      </c>
      <c r="H146" s="92"/>
      <c r="I146" s="92"/>
      <c r="J146" s="94"/>
    </row>
    <row r="147" spans="1:10" ht="33.75">
      <c r="A147" s="87" t="s">
        <v>188</v>
      </c>
      <c r="B147" s="85" t="s">
        <v>189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190</v>
      </c>
      <c r="B148" s="62" t="s">
        <v>191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202</v>
      </c>
      <c r="B150" s="178" t="s">
        <v>247</v>
      </c>
      <c r="C150" s="178"/>
      <c r="D150" s="178"/>
      <c r="E150" s="181" t="s">
        <v>206</v>
      </c>
      <c r="F150" s="181"/>
      <c r="G150" s="181"/>
      <c r="H150" s="181"/>
      <c r="I150" s="175" t="s">
        <v>247</v>
      </c>
      <c r="J150" s="175"/>
      <c r="O150" s="117"/>
    </row>
    <row r="151" spans="1:10" s="111" customFormat="1" ht="9.75" customHeight="1">
      <c r="A151" s="112" t="s">
        <v>205</v>
      </c>
      <c r="B151" s="179" t="s">
        <v>203</v>
      </c>
      <c r="C151" s="179"/>
      <c r="D151" s="179"/>
      <c r="E151" s="179" t="s">
        <v>207</v>
      </c>
      <c r="F151" s="179"/>
      <c r="G151" s="179"/>
      <c r="H151" s="179"/>
      <c r="I151" s="173" t="s">
        <v>203</v>
      </c>
      <c r="J151" s="173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204</v>
      </c>
      <c r="B153" s="175" t="s">
        <v>249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205</v>
      </c>
      <c r="B154" s="173" t="s">
        <v>203</v>
      </c>
      <c r="C154" s="173"/>
      <c r="D154" s="173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1" t="s">
        <v>244</v>
      </c>
      <c r="E155" s="171"/>
      <c r="F155" s="171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3" t="s">
        <v>241</v>
      </c>
      <c r="H156" s="173"/>
      <c r="I156" s="173"/>
      <c r="J156" s="173"/>
    </row>
    <row r="157" spans="1:10" s="111" customFormat="1" ht="26.25" customHeight="1">
      <c r="A157" s="112"/>
      <c r="B157" s="174" t="s">
        <v>208</v>
      </c>
      <c r="C157" s="174"/>
      <c r="D157" s="174"/>
      <c r="E157" s="170"/>
      <c r="F157" s="170"/>
      <c r="G157" s="172"/>
      <c r="H157" s="172"/>
      <c r="I157" s="170"/>
      <c r="J157" s="170"/>
    </row>
    <row r="158" spans="1:10" s="111" customFormat="1" ht="10.5" customHeight="1">
      <c r="A158" s="112"/>
      <c r="B158" s="174" t="s">
        <v>209</v>
      </c>
      <c r="C158" s="174"/>
      <c r="D158" s="174"/>
      <c r="E158" s="173" t="s">
        <v>211</v>
      </c>
      <c r="F158" s="173"/>
      <c r="G158" s="176" t="s">
        <v>210</v>
      </c>
      <c r="H158" s="176"/>
      <c r="I158" s="176" t="s">
        <v>203</v>
      </c>
      <c r="J158" s="176"/>
    </row>
    <row r="159" spans="1:10" s="111" customFormat="1" ht="23.25" customHeight="1">
      <c r="A159" s="111" t="s">
        <v>212</v>
      </c>
      <c r="B159" s="170"/>
      <c r="C159" s="170"/>
      <c r="D159" s="170"/>
      <c r="E159" s="172"/>
      <c r="F159" s="172"/>
      <c r="G159" s="170"/>
      <c r="H159" s="170"/>
      <c r="I159" s="170"/>
      <c r="J159" s="170"/>
    </row>
    <row r="160" spans="1:11" s="111" customFormat="1" ht="12" customHeight="1">
      <c r="A160" s="44"/>
      <c r="B160" s="173" t="s">
        <v>211</v>
      </c>
      <c r="C160" s="173"/>
      <c r="D160" s="173"/>
      <c r="E160" s="176" t="s">
        <v>210</v>
      </c>
      <c r="F160" s="176"/>
      <c r="G160" s="173" t="s">
        <v>203</v>
      </c>
      <c r="H160" s="173"/>
      <c r="I160" s="182" t="s">
        <v>213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192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E158:F158"/>
    <mergeCell ref="B158:D158"/>
    <mergeCell ref="I159:J159"/>
    <mergeCell ref="G158:H158"/>
    <mergeCell ref="B159:D159"/>
    <mergeCell ref="A14:H14"/>
    <mergeCell ref="A106:H106"/>
    <mergeCell ref="E157:F157"/>
    <mergeCell ref="B154:D154"/>
    <mergeCell ref="B150:D150"/>
    <mergeCell ref="B151:D151"/>
    <mergeCell ref="G155:J155"/>
    <mergeCell ref="I150:J150"/>
    <mergeCell ref="E150:H150"/>
    <mergeCell ref="I151:J151"/>
    <mergeCell ref="E151:H151"/>
    <mergeCell ref="B153:D153"/>
    <mergeCell ref="I158:J158"/>
    <mergeCell ref="I157:J157"/>
    <mergeCell ref="E159:F159"/>
    <mergeCell ref="A46:H46"/>
    <mergeCell ref="G159:H159"/>
    <mergeCell ref="D155:F155"/>
    <mergeCell ref="G157:H157"/>
    <mergeCell ref="G156:J156"/>
    <mergeCell ref="B157:D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2015-12-18T07:12:19Z</dcterms:modified>
  <cp:category/>
  <cp:version/>
  <cp:contentType/>
  <cp:contentStatus/>
</cp:coreProperties>
</file>